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Документы\Документы на D\2024 год\Актуальная редакция решения о бюджете\7. от 18.12.2023 № 303 (в ред. от 19.12.2024 № 380)\"/>
    </mc:Choice>
  </mc:AlternateContent>
  <bookViews>
    <workbookView xWindow="0" yWindow="0" windowWidth="28800" windowHeight="11520"/>
  </bookViews>
  <sheets>
    <sheet name="Программы" sheetId="1" r:id="rId1"/>
  </sheets>
  <definedNames>
    <definedName name="_xlnm.Print_Area" localSheetId="0">Программы!$A$1:$H$31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F30" i="1"/>
  <c r="H29" i="1"/>
  <c r="F29" i="1" s="1"/>
  <c r="F28" i="1"/>
  <c r="G27" i="1"/>
  <c r="F27" i="1"/>
  <c r="H26" i="1"/>
  <c r="G26" i="1"/>
  <c r="F26" i="1"/>
  <c r="G25" i="1"/>
  <c r="F25" i="1" s="1"/>
  <c r="F24" i="1"/>
  <c r="F23" i="1"/>
  <c r="F22" i="1"/>
  <c r="G21" i="1"/>
  <c r="F21" i="1"/>
  <c r="F20" i="1"/>
  <c r="G19" i="1"/>
  <c r="F19" i="1" s="1"/>
  <c r="H18" i="1"/>
  <c r="F18" i="1"/>
  <c r="H17" i="1"/>
  <c r="F17" i="1" s="1"/>
  <c r="G17" i="1"/>
  <c r="G16" i="1"/>
  <c r="F16" i="1"/>
  <c r="G15" i="1"/>
  <c r="F15" i="1"/>
  <c r="G14" i="1"/>
  <c r="F14" i="1"/>
  <c r="H13" i="1"/>
  <c r="G13" i="1"/>
  <c r="F13" i="1"/>
  <c r="H12" i="1"/>
  <c r="F12" i="1" s="1"/>
  <c r="G11" i="1"/>
  <c r="F11" i="1"/>
  <c r="F32" i="1" s="1"/>
  <c r="G32" i="1" l="1"/>
  <c r="H32" i="1"/>
</calcChain>
</file>

<file path=xl/sharedStrings.xml><?xml version="1.0" encoding="utf-8"?>
<sst xmlns="http://schemas.openxmlformats.org/spreadsheetml/2006/main" count="118" uniqueCount="86">
  <si>
    <t>к решению Совета народных депутатов Благовещенского муниципального округа</t>
  </si>
  <si>
    <t>(в тыс. рублей)</t>
  </si>
  <si>
    <t>КЦСР</t>
  </si>
  <si>
    <t>Наименование программы</t>
  </si>
  <si>
    <t>Основание принятия программы</t>
  </si>
  <si>
    <t>Заказчик программы</t>
  </si>
  <si>
    <t>Код главы</t>
  </si>
  <si>
    <t>ИТОГО</t>
  </si>
  <si>
    <t>Сумма финансирования программы на 2026 год, за счет средств бюджета муниципального округа</t>
  </si>
  <si>
    <t>Сумма финансирования программы на 2026 год, за счет средств федерального и областного бюджетов</t>
  </si>
  <si>
    <t>01 0 00 00000</t>
  </si>
  <si>
    <t>Муниципальная программа «Социальная поддержка населения Благовещенского муниципального округа»</t>
  </si>
  <si>
    <t>Постановление администрации от 15.03.2023 № 524</t>
  </si>
  <si>
    <t>Администрация Благовещенского муниципального округа</t>
  </si>
  <si>
    <t>006</t>
  </si>
  <si>
    <t>02 0 00 00000</t>
  </si>
  <si>
    <t>Муниципальная программа «Комплексное развитие сельских территорий Благовещенского муниципального округа Амурской области»</t>
  </si>
  <si>
    <t>Постановление администрации от 14.02.2023 № 306</t>
  </si>
  <si>
    <t>03 0 00 00000</t>
  </si>
  <si>
    <t>Муниципальная программа «Развитие образования Благовещенского муниципального округа»</t>
  </si>
  <si>
    <t>Постановление администрации от 07.02.2023 № 254</t>
  </si>
  <si>
    <t>Управление образования администрации Благовещенского муниципального округа</t>
  </si>
  <si>
    <t>002</t>
  </si>
  <si>
    <t>04 0 00 00000</t>
  </si>
  <si>
    <t>Муниципальная программа «Создание условий для развития субъектов малого и среднего предпринимательства на территории Благовещенского муниципального округа Амурской области»</t>
  </si>
  <si>
    <t>05 0 00 00000</t>
  </si>
  <si>
    <t>Муниципальная программа «Снижение рисков и смягчение последствий чрезвычайных ситуаций природного и техногенного характера, а также обеспечение безопасности населения Благовещенского муниципального округа»</t>
  </si>
  <si>
    <t>Постановление администрации от 22.02.2023 № 361</t>
  </si>
  <si>
    <t>06 0 00 00000</t>
  </si>
  <si>
    <t>Муниципальная программа «Модернизация, реконструкция и капитальный ремонт объектов коммунальной инфраструктуры, энергосбережение и повышение энергетической эффективности, организация сбора и вывоза твердых бытовых отходов и мусора на территории Благовещенского муниципального округа»</t>
  </si>
  <si>
    <t>Постановление администрации от 28.02.2023 № 417</t>
  </si>
  <si>
    <t>07 0 00 00000</t>
  </si>
  <si>
    <t>Муниципальная программа «Развитие транспортной системы Благовещенского муниципального округа»</t>
  </si>
  <si>
    <t>Постановление администрации от 16.02.2023 № 332</t>
  </si>
  <si>
    <t>08 0 00 00000</t>
  </si>
  <si>
    <t>Муниципальная программа «Обеспечение доступным и качественным жильем населения Благовещенского муниципального округа»</t>
  </si>
  <si>
    <t>09 0 00 00000</t>
  </si>
  <si>
    <t>Муниципальная программа «Развитие физической культуры и спорта на территории Благовещенского муниципального округа»</t>
  </si>
  <si>
    <t>Постановление администрации от 06.02.2023 № 191</t>
  </si>
  <si>
    <t>Управление по делам молодежи, культуры и спорта администрации Благовещенского муниципального округа</t>
  </si>
  <si>
    <t>10 0 00 00000</t>
  </si>
  <si>
    <t>Муниципальная программа «Развитие муниципальной службы в Благовещенском муниципальном округе»</t>
  </si>
  <si>
    <t>Постановление администрации от 22.03.2023 № 623</t>
  </si>
  <si>
    <t>11 0 00 00000</t>
  </si>
  <si>
    <t>Муниципальная программа «Управление муниципальным имуществом и земельными ресурсами в Благовещенском муниципальном округе»</t>
  </si>
  <si>
    <t>Постановление администрации от 23.03.2023 № 626</t>
  </si>
  <si>
    <t>Управление имущественных и земельных отношений администрации Благовещенского муниципального округа</t>
  </si>
  <si>
    <t>001</t>
  </si>
  <si>
    <t>12 0 00 00000</t>
  </si>
  <si>
    <t>Муниципальная программа «Муниципальный контроль за профилактикой правонарушений»</t>
  </si>
  <si>
    <t>Постановление администрации от 27.03.2023 № 668</t>
  </si>
  <si>
    <t>13 0 00 00000</t>
  </si>
  <si>
    <t xml:space="preserve">Муниципальная программа «Профилактика терроризма, экстремизма и межнациональной розни, а также минимизации и (или) ликвидация последствий проявлений терроризма,  экстремизма и межнациональной розни на территории Благовещенского муниципального округа» </t>
  </si>
  <si>
    <t>Постановление администрации от 04.04.2023 № 791</t>
  </si>
  <si>
    <t>14 0 00 00000</t>
  </si>
  <si>
    <t>Муниципальная программа «Организация деятельности МБУ «Информационный центр Благовещенского муниципального округа»</t>
  </si>
  <si>
    <t>Постановление администрации от 29.03.2023 № 690</t>
  </si>
  <si>
    <t>15 0 00 00000</t>
  </si>
  <si>
    <t>Муниципальная программа «Развитие культуры и молодежной политики Благовещенского муниципального округа»</t>
  </si>
  <si>
    <t>Постановление администрации от 06.02.2023 № 190</t>
  </si>
  <si>
    <t>013</t>
  </si>
  <si>
    <t>16 0 00 00000</t>
  </si>
  <si>
    <t>Муниципальная программа «Повышение эффективности деятельности органов местного самоуправления Благовещенского муниципального округа»</t>
  </si>
  <si>
    <t>Постановление администрации от 03.02.2023 № 170</t>
  </si>
  <si>
    <t>Финансовое управление администрации Благовещенского муниципального округа</t>
  </si>
  <si>
    <t>005</t>
  </si>
  <si>
    <t>17 0 00 00000</t>
  </si>
  <si>
    <t>Муниципальная программа «Благоустройство сельских территорий Благовещенского муниципального округа»</t>
  </si>
  <si>
    <t>Постановление администрации от  10.03.2023 № 484</t>
  </si>
  <si>
    <t>18 0 00 00000</t>
  </si>
  <si>
    <t>Муниципальная программа «Развитие градостроительной деятельности на территории Благовещенского муниципального округа»</t>
  </si>
  <si>
    <t>19 0 00 00000</t>
  </si>
  <si>
    <t>Муниципальная программа «Развитие аппаратно-программного комплекса «Безопасный город» Благовещенского муниципального округа»</t>
  </si>
  <si>
    <t>Перечень муниципальных программ, предусмотренных к финансированию из бюджета муниципального округа в 2026 году</t>
  </si>
  <si>
    <t>Постановление администрации от 04.12.2023 № 2951</t>
  </si>
  <si>
    <t>20 0 00 00000</t>
  </si>
  <si>
    <t>Муниципальная программа «Плавание для всех» на территории Благовещенского муниципального округа»</t>
  </si>
  <si>
    <t>Постановление администрации от  16.12.2022 № 1846</t>
  </si>
  <si>
    <t>Приложение 13</t>
  </si>
  <si>
    <t>от 18.12.2023 № 303</t>
  </si>
  <si>
    <t>Постановление администрации от 17.11.2023     № 2787</t>
  </si>
  <si>
    <t xml:space="preserve">Постановление администрации от  22.01.2024 № 141
</t>
  </si>
  <si>
    <t>21 0 00 00000</t>
  </si>
  <si>
    <t>Муниципальная программа "Капитальный ремонт объектов муниципального жилищного фонда Благовещенского муниципального округа"</t>
  </si>
  <si>
    <t>Постановление администрации от  03.07.2024 № 1570</t>
  </si>
  <si>
    <t>(в редакции решения Совета народных депутатов Благовещенского муниципального округа от 16.02.2024 № 317, от 05.07.2024            № 324, от 23.08.2024 № 356, от 19.12.2024 № 380)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</si>
</sst>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2" fontId="1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5" fillId="2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topLeftCell="A31" zoomScaleNormal="100" workbookViewId="0">
      <selection activeCell="D11" sqref="D11"/>
    </sheetView>
  </sheetViews>
  <sheetFormatPr defaultRowHeight="15" x14ac:dyDescent="0.2"/>
  <cols>
    <col min="1" max="1" width="13.42578125" style="1" customWidth="1"/>
    <col min="2" max="2" width="33" style="1" customWidth="1"/>
    <col min="3" max="3" width="17" style="1" customWidth="1"/>
    <col min="4" max="4" width="22.28515625" style="1" customWidth="1"/>
    <col min="5" max="5" width="8.140625" style="1" customWidth="1"/>
    <col min="6" max="6" width="10.7109375" style="3" customWidth="1"/>
    <col min="7" max="7" width="14.42578125" style="1" customWidth="1"/>
    <col min="8" max="8" width="14.5703125" style="1" customWidth="1"/>
    <col min="9" max="16384" width="9.140625" style="1"/>
  </cols>
  <sheetData>
    <row r="1" spans="1:10" x14ac:dyDescent="0.2">
      <c r="E1" s="2"/>
      <c r="F1" s="16" t="s">
        <v>78</v>
      </c>
      <c r="G1" s="16"/>
      <c r="H1" s="16"/>
    </row>
    <row r="2" spans="1:10" ht="30" customHeight="1" x14ac:dyDescent="0.2">
      <c r="E2" s="2"/>
      <c r="F2" s="16" t="s">
        <v>0</v>
      </c>
      <c r="G2" s="16"/>
      <c r="H2" s="16"/>
    </row>
    <row r="3" spans="1:10" ht="15.75" customHeight="1" x14ac:dyDescent="0.2">
      <c r="E3" s="2"/>
      <c r="F3" s="16" t="s">
        <v>79</v>
      </c>
      <c r="G3" s="16"/>
      <c r="H3" s="16"/>
    </row>
    <row r="4" spans="1:10" ht="7.5" customHeight="1" x14ac:dyDescent="0.2"/>
    <row r="5" spans="1:10" ht="42.75" customHeight="1" x14ac:dyDescent="0.2">
      <c r="A5" s="17" t="s">
        <v>73</v>
      </c>
      <c r="B5" s="17"/>
      <c r="C5" s="17"/>
      <c r="D5" s="17"/>
      <c r="E5" s="17"/>
      <c r="F5" s="17"/>
      <c r="G5" s="17"/>
      <c r="H5" s="17"/>
    </row>
    <row r="6" spans="1:10" ht="7.5" customHeight="1" x14ac:dyDescent="0.2">
      <c r="A6" s="4"/>
      <c r="B6" s="4"/>
      <c r="C6" s="4"/>
      <c r="D6" s="4"/>
      <c r="E6" s="4"/>
      <c r="F6" s="5"/>
      <c r="G6" s="4"/>
      <c r="H6" s="4"/>
    </row>
    <row r="7" spans="1:10" ht="28.5" customHeight="1" x14ac:dyDescent="0.2">
      <c r="A7" s="19" t="s">
        <v>85</v>
      </c>
      <c r="B7" s="19"/>
      <c r="C7" s="19"/>
      <c r="D7" s="19"/>
      <c r="E7" s="19"/>
      <c r="F7" s="19"/>
      <c r="G7" s="19"/>
      <c r="H7" s="19"/>
    </row>
    <row r="8" spans="1:10" ht="18.75" x14ac:dyDescent="0.2">
      <c r="A8" s="14"/>
      <c r="B8" s="14"/>
      <c r="C8" s="14"/>
      <c r="D8" s="14"/>
      <c r="E8" s="14"/>
      <c r="F8" s="5"/>
      <c r="G8" s="14"/>
      <c r="H8" s="14"/>
    </row>
    <row r="9" spans="1:10" ht="22.5" customHeight="1" x14ac:dyDescent="0.2">
      <c r="G9" s="18" t="s">
        <v>1</v>
      </c>
      <c r="H9" s="18"/>
    </row>
    <row r="10" spans="1:10" ht="104.25" customHeight="1" x14ac:dyDescent="0.2">
      <c r="A10" s="6" t="s">
        <v>2</v>
      </c>
      <c r="B10" s="6" t="s">
        <v>3</v>
      </c>
      <c r="C10" s="6" t="s">
        <v>4</v>
      </c>
      <c r="D10" s="6" t="s">
        <v>5</v>
      </c>
      <c r="E10" s="6" t="s">
        <v>6</v>
      </c>
      <c r="F10" s="7" t="s">
        <v>7</v>
      </c>
      <c r="G10" s="8" t="s">
        <v>8</v>
      </c>
      <c r="H10" s="8" t="s">
        <v>9</v>
      </c>
    </row>
    <row r="11" spans="1:10" ht="69" customHeight="1" x14ac:dyDescent="0.2">
      <c r="A11" s="6" t="s">
        <v>10</v>
      </c>
      <c r="B11" s="9" t="s">
        <v>11</v>
      </c>
      <c r="C11" s="6" t="s">
        <v>12</v>
      </c>
      <c r="D11" s="6" t="s">
        <v>13</v>
      </c>
      <c r="E11" s="10" t="s">
        <v>14</v>
      </c>
      <c r="F11" s="11">
        <f>G11+H11</f>
        <v>858</v>
      </c>
      <c r="G11" s="11">
        <f>758+100</f>
        <v>858</v>
      </c>
      <c r="H11" s="11">
        <v>0</v>
      </c>
      <c r="J11" s="12"/>
    </row>
    <row r="12" spans="1:10" ht="81.75" customHeight="1" x14ac:dyDescent="0.2">
      <c r="A12" s="6" t="s">
        <v>15</v>
      </c>
      <c r="B12" s="9" t="s">
        <v>16</v>
      </c>
      <c r="C12" s="6" t="s">
        <v>17</v>
      </c>
      <c r="D12" s="6" t="s">
        <v>13</v>
      </c>
      <c r="E12" s="10" t="s">
        <v>14</v>
      </c>
      <c r="F12" s="11">
        <f t="shared" ref="F12:F30" si="0">G12+H12</f>
        <v>9053</v>
      </c>
      <c r="G12" s="11">
        <v>6323</v>
      </c>
      <c r="H12" s="11">
        <f>2206+524</f>
        <v>2730</v>
      </c>
      <c r="J12" s="12"/>
    </row>
    <row r="13" spans="1:10" ht="85.5" customHeight="1" x14ac:dyDescent="0.2">
      <c r="A13" s="6" t="s">
        <v>18</v>
      </c>
      <c r="B13" s="9" t="s">
        <v>19</v>
      </c>
      <c r="C13" s="6" t="s">
        <v>20</v>
      </c>
      <c r="D13" s="6" t="s">
        <v>21</v>
      </c>
      <c r="E13" s="10" t="s">
        <v>22</v>
      </c>
      <c r="F13" s="11">
        <f t="shared" si="0"/>
        <v>726156</v>
      </c>
      <c r="G13" s="11">
        <f>301476-3032+864</f>
        <v>299308</v>
      </c>
      <c r="H13" s="11">
        <f>382498+44350</f>
        <v>426848</v>
      </c>
      <c r="J13" s="12"/>
    </row>
    <row r="14" spans="1:10" ht="117" customHeight="1" x14ac:dyDescent="0.2">
      <c r="A14" s="6" t="s">
        <v>23</v>
      </c>
      <c r="B14" s="9" t="s">
        <v>24</v>
      </c>
      <c r="C14" s="6" t="s">
        <v>74</v>
      </c>
      <c r="D14" s="6" t="s">
        <v>13</v>
      </c>
      <c r="E14" s="10" t="s">
        <v>14</v>
      </c>
      <c r="F14" s="11">
        <f t="shared" si="0"/>
        <v>323</v>
      </c>
      <c r="G14" s="11">
        <f>22+10</f>
        <v>32</v>
      </c>
      <c r="H14" s="11">
        <v>291</v>
      </c>
      <c r="J14" s="12"/>
    </row>
    <row r="15" spans="1:10" ht="126.75" customHeight="1" x14ac:dyDescent="0.2">
      <c r="A15" s="6" t="s">
        <v>25</v>
      </c>
      <c r="B15" s="9" t="s">
        <v>26</v>
      </c>
      <c r="C15" s="6" t="s">
        <v>27</v>
      </c>
      <c r="D15" s="6" t="s">
        <v>13</v>
      </c>
      <c r="E15" s="10" t="s">
        <v>14</v>
      </c>
      <c r="F15" s="11">
        <f t="shared" si="0"/>
        <v>11702</v>
      </c>
      <c r="G15" s="11">
        <f>10576+1126</f>
        <v>11702</v>
      </c>
      <c r="H15" s="11">
        <v>0</v>
      </c>
      <c r="J15" s="12"/>
    </row>
    <row r="16" spans="1:10" ht="179.25" customHeight="1" x14ac:dyDescent="0.2">
      <c r="A16" s="6" t="s">
        <v>28</v>
      </c>
      <c r="B16" s="9" t="s">
        <v>29</v>
      </c>
      <c r="C16" s="6" t="s">
        <v>30</v>
      </c>
      <c r="D16" s="6" t="s">
        <v>13</v>
      </c>
      <c r="E16" s="10" t="s">
        <v>14</v>
      </c>
      <c r="F16" s="11">
        <f t="shared" si="0"/>
        <v>29898</v>
      </c>
      <c r="G16" s="11">
        <f>5038-1200</f>
        <v>3838</v>
      </c>
      <c r="H16" s="11">
        <v>26060</v>
      </c>
      <c r="J16" s="12"/>
    </row>
    <row r="17" spans="1:10" ht="60" x14ac:dyDescent="0.2">
      <c r="A17" s="6" t="s">
        <v>31</v>
      </c>
      <c r="B17" s="9" t="s">
        <v>32</v>
      </c>
      <c r="C17" s="6" t="s">
        <v>33</v>
      </c>
      <c r="D17" s="6" t="s">
        <v>13</v>
      </c>
      <c r="E17" s="10" t="s">
        <v>14</v>
      </c>
      <c r="F17" s="11">
        <f t="shared" si="0"/>
        <v>91963</v>
      </c>
      <c r="G17" s="11">
        <f>36513+6701</f>
        <v>43214</v>
      </c>
      <c r="H17" s="11">
        <f>54023-5274</f>
        <v>48749</v>
      </c>
      <c r="J17" s="12"/>
    </row>
    <row r="18" spans="1:10" ht="75" x14ac:dyDescent="0.2">
      <c r="A18" s="6" t="s">
        <v>34</v>
      </c>
      <c r="B18" s="9" t="s">
        <v>35</v>
      </c>
      <c r="C18" s="6" t="s">
        <v>80</v>
      </c>
      <c r="D18" s="6" t="s">
        <v>13</v>
      </c>
      <c r="E18" s="10" t="s">
        <v>14</v>
      </c>
      <c r="F18" s="11">
        <f t="shared" si="0"/>
        <v>13995</v>
      </c>
      <c r="G18" s="11">
        <v>93</v>
      </c>
      <c r="H18" s="11">
        <f>3395+49+8217+2241</f>
        <v>13902</v>
      </c>
      <c r="J18" s="12"/>
    </row>
    <row r="19" spans="1:10" ht="87" customHeight="1" x14ac:dyDescent="0.2">
      <c r="A19" s="6" t="s">
        <v>36</v>
      </c>
      <c r="B19" s="9" t="s">
        <v>37</v>
      </c>
      <c r="C19" s="6" t="s">
        <v>38</v>
      </c>
      <c r="D19" s="6" t="s">
        <v>39</v>
      </c>
      <c r="E19" s="10" t="s">
        <v>14</v>
      </c>
      <c r="F19" s="11">
        <f t="shared" si="0"/>
        <v>20267</v>
      </c>
      <c r="G19" s="11">
        <f>3600+667</f>
        <v>4267</v>
      </c>
      <c r="H19" s="11">
        <v>16000</v>
      </c>
      <c r="J19" s="12"/>
    </row>
    <row r="20" spans="1:10" ht="60" x14ac:dyDescent="0.2">
      <c r="A20" s="6" t="s">
        <v>40</v>
      </c>
      <c r="B20" s="9" t="s">
        <v>41</v>
      </c>
      <c r="C20" s="6" t="s">
        <v>42</v>
      </c>
      <c r="D20" s="6" t="s">
        <v>13</v>
      </c>
      <c r="E20" s="10" t="s">
        <v>14</v>
      </c>
      <c r="F20" s="11">
        <f t="shared" si="0"/>
        <v>79480</v>
      </c>
      <c r="G20" s="11">
        <v>79480</v>
      </c>
      <c r="H20" s="11">
        <v>0</v>
      </c>
      <c r="J20" s="12"/>
    </row>
    <row r="21" spans="1:10" ht="102.75" customHeight="1" x14ac:dyDescent="0.2">
      <c r="A21" s="6" t="s">
        <v>43</v>
      </c>
      <c r="B21" s="9" t="s">
        <v>44</v>
      </c>
      <c r="C21" s="6" t="s">
        <v>45</v>
      </c>
      <c r="D21" s="6" t="s">
        <v>46</v>
      </c>
      <c r="E21" s="10" t="s">
        <v>47</v>
      </c>
      <c r="F21" s="11">
        <f t="shared" si="0"/>
        <v>12727</v>
      </c>
      <c r="G21" s="11">
        <f>12926-199</f>
        <v>12727</v>
      </c>
      <c r="H21" s="11">
        <v>0</v>
      </c>
      <c r="J21" s="12"/>
    </row>
    <row r="22" spans="1:10" ht="60" x14ac:dyDescent="0.2">
      <c r="A22" s="6" t="s">
        <v>48</v>
      </c>
      <c r="B22" s="9" t="s">
        <v>49</v>
      </c>
      <c r="C22" s="6" t="s">
        <v>50</v>
      </c>
      <c r="D22" s="6" t="s">
        <v>13</v>
      </c>
      <c r="E22" s="10" t="s">
        <v>14</v>
      </c>
      <c r="F22" s="11">
        <f t="shared" si="0"/>
        <v>1212</v>
      </c>
      <c r="G22" s="11">
        <v>1212</v>
      </c>
      <c r="H22" s="11">
        <v>0</v>
      </c>
      <c r="J22" s="12"/>
    </row>
    <row r="23" spans="1:10" ht="150" x14ac:dyDescent="0.2">
      <c r="A23" s="6" t="s">
        <v>51</v>
      </c>
      <c r="B23" s="9" t="s">
        <v>52</v>
      </c>
      <c r="C23" s="6" t="s">
        <v>53</v>
      </c>
      <c r="D23" s="6" t="s">
        <v>13</v>
      </c>
      <c r="E23" s="10" t="s">
        <v>14</v>
      </c>
      <c r="F23" s="11">
        <f t="shared" si="0"/>
        <v>536</v>
      </c>
      <c r="G23" s="11">
        <v>536</v>
      </c>
      <c r="H23" s="11">
        <v>0</v>
      </c>
      <c r="J23" s="12"/>
    </row>
    <row r="24" spans="1:10" ht="75" x14ac:dyDescent="0.2">
      <c r="A24" s="6" t="s">
        <v>54</v>
      </c>
      <c r="B24" s="9" t="s">
        <v>55</v>
      </c>
      <c r="C24" s="6" t="s">
        <v>56</v>
      </c>
      <c r="D24" s="6" t="s">
        <v>13</v>
      </c>
      <c r="E24" s="10" t="s">
        <v>14</v>
      </c>
      <c r="F24" s="11">
        <f t="shared" si="0"/>
        <v>62944</v>
      </c>
      <c r="G24" s="11">
        <v>62944</v>
      </c>
      <c r="H24" s="11">
        <v>0</v>
      </c>
      <c r="J24" s="12"/>
    </row>
    <row r="25" spans="1:10" ht="84.75" customHeight="1" x14ac:dyDescent="0.2">
      <c r="A25" s="6" t="s">
        <v>57</v>
      </c>
      <c r="B25" s="9" t="s">
        <v>58</v>
      </c>
      <c r="C25" s="6" t="s">
        <v>59</v>
      </c>
      <c r="D25" s="6" t="s">
        <v>39</v>
      </c>
      <c r="E25" s="10" t="s">
        <v>60</v>
      </c>
      <c r="F25" s="11">
        <f t="shared" si="0"/>
        <v>91093</v>
      </c>
      <c r="G25" s="11">
        <f>91026+67</f>
        <v>91093</v>
      </c>
      <c r="H25" s="11">
        <v>0</v>
      </c>
      <c r="J25" s="12"/>
    </row>
    <row r="26" spans="1:10" ht="75" x14ac:dyDescent="0.2">
      <c r="A26" s="6" t="s">
        <v>61</v>
      </c>
      <c r="B26" s="9" t="s">
        <v>62</v>
      </c>
      <c r="C26" s="6" t="s">
        <v>63</v>
      </c>
      <c r="D26" s="6" t="s">
        <v>64</v>
      </c>
      <c r="E26" s="10" t="s">
        <v>65</v>
      </c>
      <c r="F26" s="11">
        <f t="shared" si="0"/>
        <v>141118</v>
      </c>
      <c r="G26" s="11">
        <f>138576-1</f>
        <v>138575</v>
      </c>
      <c r="H26" s="11">
        <f>2178+365</f>
        <v>2543</v>
      </c>
      <c r="J26" s="12"/>
    </row>
    <row r="27" spans="1:10" ht="60" x14ac:dyDescent="0.2">
      <c r="A27" s="6" t="s">
        <v>66</v>
      </c>
      <c r="B27" s="9" t="s">
        <v>67</v>
      </c>
      <c r="C27" s="6" t="s">
        <v>68</v>
      </c>
      <c r="D27" s="6" t="s">
        <v>13</v>
      </c>
      <c r="E27" s="10" t="s">
        <v>14</v>
      </c>
      <c r="F27" s="11">
        <f t="shared" si="0"/>
        <v>13680</v>
      </c>
      <c r="G27" s="11">
        <f>16919-3239</f>
        <v>13680</v>
      </c>
      <c r="H27" s="11">
        <v>0</v>
      </c>
      <c r="J27" s="12"/>
    </row>
    <row r="28" spans="1:10" ht="75" x14ac:dyDescent="0.2">
      <c r="A28" s="6" t="s">
        <v>69</v>
      </c>
      <c r="B28" s="9" t="s">
        <v>70</v>
      </c>
      <c r="C28" s="6"/>
      <c r="D28" s="6" t="s">
        <v>13</v>
      </c>
      <c r="E28" s="10" t="s">
        <v>14</v>
      </c>
      <c r="F28" s="11">
        <f t="shared" si="0"/>
        <v>0</v>
      </c>
      <c r="G28" s="11">
        <v>0</v>
      </c>
      <c r="H28" s="11">
        <v>0</v>
      </c>
      <c r="J28" s="12"/>
    </row>
    <row r="29" spans="1:10" ht="84.75" customHeight="1" x14ac:dyDescent="0.2">
      <c r="A29" s="6" t="s">
        <v>71</v>
      </c>
      <c r="B29" s="9" t="s">
        <v>72</v>
      </c>
      <c r="C29" s="6" t="s">
        <v>81</v>
      </c>
      <c r="D29" s="6" t="s">
        <v>13</v>
      </c>
      <c r="E29" s="10" t="s">
        <v>14</v>
      </c>
      <c r="F29" s="11">
        <f t="shared" si="0"/>
        <v>3318</v>
      </c>
      <c r="G29" s="11">
        <v>824</v>
      </c>
      <c r="H29" s="11">
        <f>2500-6</f>
        <v>2494</v>
      </c>
      <c r="J29" s="12"/>
    </row>
    <row r="30" spans="1:10" ht="87.75" customHeight="1" x14ac:dyDescent="0.2">
      <c r="A30" s="6" t="s">
        <v>75</v>
      </c>
      <c r="B30" s="9" t="s">
        <v>76</v>
      </c>
      <c r="C30" s="6" t="s">
        <v>77</v>
      </c>
      <c r="D30" s="6" t="s">
        <v>39</v>
      </c>
      <c r="E30" s="10" t="s">
        <v>60</v>
      </c>
      <c r="F30" s="11">
        <f t="shared" si="0"/>
        <v>216</v>
      </c>
      <c r="G30" s="11">
        <v>216</v>
      </c>
      <c r="H30" s="11">
        <v>0</v>
      </c>
    </row>
    <row r="31" spans="1:10" ht="90" x14ac:dyDescent="0.2">
      <c r="A31" s="6" t="s">
        <v>82</v>
      </c>
      <c r="B31" s="15" t="s">
        <v>83</v>
      </c>
      <c r="C31" s="6" t="s">
        <v>84</v>
      </c>
      <c r="D31" s="6" t="s">
        <v>46</v>
      </c>
      <c r="E31" s="10" t="s">
        <v>47</v>
      </c>
      <c r="F31" s="11">
        <f t="shared" ref="F31" si="1">G31+H31+I31</f>
        <v>1200</v>
      </c>
      <c r="G31" s="11">
        <v>1200</v>
      </c>
      <c r="H31" s="11">
        <v>0</v>
      </c>
    </row>
    <row r="32" spans="1:10" ht="14.25" customHeight="1" x14ac:dyDescent="0.2">
      <c r="A32" s="6"/>
      <c r="B32" s="6"/>
      <c r="C32" s="6"/>
      <c r="D32" s="6"/>
      <c r="E32" s="10"/>
      <c r="F32" s="13">
        <f>SUM(F11:F31)</f>
        <v>1311739</v>
      </c>
      <c r="G32" s="13">
        <f t="shared" ref="G32:H32" si="2">SUM(G11:G31)</f>
        <v>772122</v>
      </c>
      <c r="H32" s="13">
        <f t="shared" si="2"/>
        <v>539617</v>
      </c>
    </row>
  </sheetData>
  <mergeCells count="6">
    <mergeCell ref="F1:H1"/>
    <mergeCell ref="F2:H2"/>
    <mergeCell ref="F3:H3"/>
    <mergeCell ref="A5:H5"/>
    <mergeCell ref="G9:H9"/>
    <mergeCell ref="A7:H7"/>
  </mergeCells>
  <pageMargins left="1.1811023622047245" right="0.59055118110236227" top="0.78740157480314965" bottom="0.78740157480314965" header="0.31496062992125984" footer="0.31496062992125984"/>
  <pageSetup paperSize="9" scale="63" orientation="portrait" r:id="rId1"/>
  <rowBreaks count="1" manualBreakCount="1">
    <brk id="18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Программы</vt:lpstr>
      <vt:lpstr>Программы!Область_печати</vt:lpstr>
    </vt:vector>
  </TitlesOfParts>
  <Company>Финансовое управление администрации Благ р-на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Искрицкая Н.В.</dc:creator>
  <cp:lastModifiedBy>User</cp:lastModifiedBy>
  <cp:lastPrinted>2023-12-07T01:38:41Z</cp:lastPrinted>
  <dcterms:created xsi:type="dcterms:W3CDTF">2023-10-13T06:33:29Z</dcterms:created>
  <dcterms:modified xsi:type="dcterms:W3CDTF">2024-12-19T09:14:45Z</dcterms:modified>
</cp:coreProperties>
</file>