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A76ADCDF-C82C-40A3-A7BE-EDC157F21A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1" l="1"/>
  <c r="C61" i="1"/>
  <c r="C63" i="1" l="1"/>
  <c r="C28" i="1" l="1"/>
  <c r="C54" i="1" l="1"/>
  <c r="C13" i="1"/>
  <c r="C82" i="1"/>
  <c r="C55" i="1"/>
  <c r="C73" i="1"/>
  <c r="C22" i="1" l="1"/>
  <c r="C103" i="1"/>
  <c r="C48" i="1"/>
  <c r="C53" i="1" l="1"/>
  <c r="C79" i="1" l="1"/>
  <c r="C74" i="1"/>
  <c r="C65" i="1"/>
  <c r="C44" i="1"/>
  <c r="C46" i="1"/>
  <c r="C50" i="1"/>
  <c r="C39" i="1"/>
  <c r="C37" i="1"/>
  <c r="C35" i="1"/>
  <c r="C32" i="1"/>
  <c r="C27" i="1"/>
  <c r="C12" i="1"/>
  <c r="C21" i="1"/>
  <c r="C34" i="1" l="1"/>
  <c r="C31" i="1" s="1"/>
  <c r="C70" i="1"/>
  <c r="C11" i="1" l="1"/>
</calcChain>
</file>

<file path=xl/sharedStrings.xml><?xml version="1.0" encoding="utf-8"?>
<sst xmlns="http://schemas.openxmlformats.org/spreadsheetml/2006/main" count="197" uniqueCount="178">
  <si>
    <t>Прогнозируемые объёмы налоговых и неналоговых доходов</t>
  </si>
  <si>
    <t>НАИМЕНОВАНИЕ ПОКАЗАТЕЛЯ</t>
  </si>
  <si>
    <t>Код доходов по бюджетной классификации</t>
  </si>
  <si>
    <t>Сумма</t>
  </si>
  <si>
    <t>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</si>
  <si>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</si>
  <si>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</si>
  <si>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</si>
  <si>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</si>
  <si>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1 01 02010 01 0000 110</t>
  </si>
  <si>
    <t>1 01 02020 01 0000 110</t>
  </si>
  <si>
    <t>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</si>
  <si>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</si>
  <si>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1 01 02040 01 0000 110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</si>
  <si>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</si>
  <si>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НАЛОГИ НА ТОВАРЫ (РАБОТЫ, УСЛУГИ), РЕАЛИЗУЕМЫЕ НА ТЕРРИТОРИИ РОССИЙСКОЙ ФЕДЕРАЦИИ</t>
  </si>
  <si>
    <t>1 03 00000 00 0000 000</t>
  </si>
  <si>
    <t>Акцизы по подакцизным товарам (продукции), производимым на территории Российской Федерации</t>
  </si>
  <si>
    <t>1 03 02000 01 0000 110</t>
  </si>
  <si>
    <t>НАЛОГИ НА СОВОКУПНЫЙ ДОХОД</t>
  </si>
  <si>
    <t>1 05 00000 00 0000 000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</si>
  <si>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</si>
  <si>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</si>
  <si>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1 05 03000 01 0000 110</t>
  </si>
  <si>
    <t>НАЛОГИ НА ИМУЩЕСТВО</t>
  </si>
  <si>
    <t>1 06 00000 00 0000 000</t>
  </si>
  <si>
    <t>Налог на имущество физических лиц</t>
  </si>
  <si>
    <t>1 06 01000 00 0000 110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</si>
  <si>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</si>
  <si>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1 06 01020 14 0000 110</t>
  </si>
  <si>
    <t>Земельный налог</t>
  </si>
  <si>
    <t>1 06 06000 00 0000 110</t>
  </si>
  <si>
    <t>Земельный налог с организаций</t>
  </si>
  <si>
    <t>1 06 06030 00 0000 110</t>
  </si>
  <si>
    <t>Земельный налог с организаций, обладающих земельным участком, расположенным в границах муниципальных округов</t>
  </si>
  <si>
    <t>1 06 06032 14 0000 110</t>
  </si>
  <si>
    <t>Земельный налог с физических лиц</t>
  </si>
  <si>
    <t>1 06 06040 00 0000 110</t>
  </si>
  <si>
    <t>Земельный налог с физических лиц, обладающих земельным участком, расположенным в границах муниципальных округов</t>
  </si>
  <si>
    <t>1 06 06042 14 0000 110</t>
  </si>
  <si>
    <t>ГОСУДАРСТВЕННАЯ ПОШЛИНА</t>
  </si>
  <si>
    <t>1 08 00000 00 0000 000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</si>
  <si>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</si>
  <si>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1 08 03010 01 0000 110</t>
  </si>
  <si>
    <t xml:space="preserve">
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
</t>
  </si>
  <si>
    <t>1 08 04020 01 0000 110</t>
  </si>
  <si>
    <t>Государственная пошлина за выдачу разрешения на установку рекламной конструкции</t>
  </si>
  <si>
    <t>1 08 07150 01 0000 110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</si>
  <si>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</si>
  <si>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</si>
  <si>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</si>
  <si>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</si>
  <si>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</si>
  <si>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1 11 05012 14 0000 120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</si>
  <si>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</si>
  <si>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</si>
  <si>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</si>
  <si>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1 11 05024 14 0000 120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</si>
  <si>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</si>
  <si>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1 11 05030 00 0000 120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</si>
  <si>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</si>
  <si>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1 11 05070 00 0000 120</t>
  </si>
  <si>
    <t>Доходы от сдачи в аренду имущества, составляющего казну муниципальных округов (за исключением земельных участков)</t>
  </si>
  <si>
    <t>1 11 05074 14 0000 120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</si>
  <si>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</si>
  <si>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1 11 09040 00 0000 120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</si>
  <si>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</si>
  <si>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1 11 09044 14 0000 120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</si>
  <si>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</si>
  <si>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</si>
  <si>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</si>
  <si>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1 11 09080 14 0000 120</t>
  </si>
  <si>
    <t>ПЛАТЕЖИ ПРИ ПОЛЬЗОВАНИИ ПРИРОДНЫМИ РЕСУРСАМИ</t>
  </si>
  <si>
    <t>1 12 00000 00 0000 000</t>
  </si>
  <si>
    <t>ДОХОДЫ ОТ ОКАЗАНИЯ ПЛАТНЫХ УСЛУГ И КОМПЕНСАЦИИ ЗАТРАТ ГОСУДАРСТВА</t>
  </si>
  <si>
    <t>1 13 00000 00 0000 000</t>
  </si>
  <si>
    <t>ДОХОДЫ ОТ ПРОДАЖИ МАТЕРИАЛЬНЫХ И НЕМАТЕРИАЛЬНЫХ АКТИВОВ</t>
  </si>
  <si>
    <t>1 14 00000 00 0000 000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</si>
  <si>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</si>
  <si>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1 14 06012 14 0000 430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</si>
  <si>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</si>
  <si>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1 14 06300 00 0000 430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</si>
  <si>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</si>
  <si>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>1 14 06312 14 0000 430</t>
  </si>
  <si>
    <t>ШТРАФЫ, САНКЦИИ, ВОЗМЕЩЕНИЕ УЩЕРБА</t>
  </si>
  <si>
    <t>1 16 00000 00 0000 000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</si>
  <si>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</si>
  <si>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1 16 01063 01 0000 140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</si>
  <si>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</si>
  <si>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1 16 01083 01 0000 140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</si>
  <si>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</si>
  <si>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1 16 01093 01 0000 140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</si>
  <si>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</si>
  <si>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1 16 01143 01 0000 140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</si>
  <si>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</si>
  <si>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1 16 01153 01 0000 140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</si>
  <si>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</si>
  <si>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1 16 01173 01 0000 140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</si>
  <si>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</si>
  <si>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1 16 01193 01 0000 140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</si>
  <si>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</si>
  <si>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1 16 01203 01 0000 140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</si>
  <si>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</si>
  <si>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1 16 02020 02 0000 140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</si>
  <si>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</si>
  <si>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1 16 07090 14 0000 140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</si>
  <si>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</si>
  <si>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1 16 11050 01 0000 140</t>
  </si>
  <si>
    <t xml:space="preserve">Плата за выбросы загрязняющих веществ в атмосферный воздух стационарными объектами </t>
  </si>
  <si>
    <t>Плата за сбросы загрязняющих веществ в водные объекты</t>
  </si>
  <si>
    <t>1 12 01042 01 0000 120</t>
  </si>
  <si>
    <t>Плата за размещение отходов производства</t>
  </si>
  <si>
    <t>Плата за размещение твердых коммунальных отходов</t>
  </si>
  <si>
    <t>1 13 01994 14 0000 130</t>
  </si>
  <si>
    <t>Прочие доходы от оказания платных услуг (работ) получателями средств бюджетов муниципальных округов</t>
  </si>
  <si>
    <t>Прочие доходы от компенсации затрат бюджетов муниципальных округов</t>
  </si>
  <si>
    <t xml:space="preserve"> 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</si>
  <si>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</si>
  <si>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</si>
  <si>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</si>
  <si>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</si>
  <si>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</si>
  <si>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</si>
  <si>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</si>
  <si>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в связи с применением патентной системы налогообложения, зачисляемый в бюджеты муниципальных округов</t>
  </si>
  <si>
    <t>1 05 04060 02 0000 110</t>
  </si>
  <si>
    <t>1 05 01000 00 0000 110</t>
  </si>
  <si>
    <t>1 11 05312 14 0000 120</t>
  </si>
  <si>
    <t>Плата по соглашениям об установлении сервитута, заключенным органами местного самоуправления муниципальных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муниципальных округов</t>
  </si>
  <si>
    <t>1 14 02043 14 0000 410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</si>
  <si>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имуществу)</t>
  </si>
  <si>
    <t>1 14 02043 14 0000 440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</si>
  <si>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</si>
  <si>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1 13 02994 14 0000 130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</si>
  <si>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</si>
  <si>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1 14 02000 00 0000 400</t>
  </si>
  <si>
    <t>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</si>
  <si>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1 11 05034 14 0000 120</t>
  </si>
  <si>
    <t>1 17 05000 00 0000 180</t>
  </si>
  <si>
    <t>Прочие неналоговые доходы</t>
  </si>
  <si>
    <t>1 17 05040 14 0000 180</t>
  </si>
  <si>
    <t>Прочие неналоговые доходы бюджетов муниципальных округов</t>
  </si>
  <si>
    <t xml:space="preserve"> Приложение 1</t>
  </si>
  <si>
    <t xml:space="preserve">к решению Совета народных депутатов Благовещенского муниципального округа 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</si>
  <si>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</si>
  <si>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1 12 01010 01 0000 120</t>
  </si>
  <si>
    <t>1 12 01030 01 0000 120</t>
  </si>
  <si>
    <t>1 12 01041 01 0000 120</t>
  </si>
  <si>
    <t>1 16 01053 01 0000 140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</si>
  <si>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</si>
  <si>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1 16 01073 01 0000 140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</si>
  <si>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</si>
  <si>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1 16 01133 01 0000 140</t>
  </si>
  <si>
    <t xml:space="preserve"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</t>
  </si>
  <si>
    <t>1 16 01123 01 0000 140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</si>
  <si>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</si>
  <si>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1 14 06024 14 0000 430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</si>
  <si>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</si>
  <si>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бюджета  муниципального округа на 2025 год по кодам видов доходов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</si>
  <si>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</si>
  <si>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1 11 05310 00 0000 120</t>
  </si>
  <si>
    <t>1 16 01163 01 0000 140</t>
  </si>
  <si>
    <t>1 16 02010 02 0000 140</t>
  </si>
  <si>
    <t>1 16 01154 01 0000 140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</si>
  <si>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</si>
  <si>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</si>
  <si>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</t>
  </si>
  <si>
    <t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</si>
  <si>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</si>
  <si>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НАЛОГОВЫЕ И НЕНАЛОГОВЫЕ ДОХОДЫ</t>
  </si>
  <si>
    <t>от __________ № _____</t>
  </si>
  <si>
    <t>(в тыс. рублей)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</si>
  <si>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</si>
  <si>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</si>
  <si>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налоговым резидентом Российской Федерации в виде дивидендов)</t>
  </si>
  <si>
    <t>1 01 02080 01 0000 110</t>
  </si>
  <si>
    <t>1 01 02130 01 0000 110</t>
  </si>
  <si>
    <t>1 01 02140 01 0000 110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</si>
</sst>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>
      <alignment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wrapText="1"/>
    </xf>
    <xf numFmtId="0" fontId="3" fillId="0" borderId="1" xfId="0" applyFont="1" applyBorder="1" applyAlignment="1">
      <alignment horizontal="justify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3" fillId="0" borderId="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0" fillId="0" borderId="0" xfId="0" applyNumberFormat="1"/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0" xfId="1" applyFont="1" applyAlignment="1">
      <alignment wrapText="1"/>
    </xf>
    <xf numFmtId="0" fontId="7" fillId="0" borderId="0" xfId="1" applyFont="1" applyAlignment="1">
      <alignment horizontal="justify" vertical="center" wrapText="1"/>
    </xf>
    <xf numFmtId="164" fontId="7" fillId="0" borderId="7" xfId="0" applyNumberFormat="1" applyFont="1" applyBorder="1" applyAlignment="1">
      <alignment horizontal="left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0" fontId="6" fillId="0" borderId="3" xfId="0" applyFont="1" applyBorder="1" applyAlignment="1">
      <alignment vertical="center" wrapText="1"/>
    </xf>
    <xf numFmtId="0" fontId="9" fillId="3" borderId="0" xfId="0" applyFont="1" applyFill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consultantplus://offline/ref=E47699EEBDC2B49C829642C7B783263193A62C5DAFE21A2E47C3BE01480A6EEB5E57953C45AAC010317148A58474F251F5DBDD0295B73BC0X0v7A" TargetMode="External"/><Relationship Id="rId2" Type="http://schemas.openxmlformats.org/officeDocument/2006/relationships/hyperlink" Target="consultantplus://offline/ref=E47699EEBDC2B49C829642C7B783263193A62C5DAFE21A2E47C3BE01480A6EEB5E57953C45AACA16327148A58474F251F5DBDD0295B73BC0X0v7A" TargetMode="External"/><Relationship Id="rId1" Type="http://schemas.openxmlformats.org/officeDocument/2006/relationships/hyperlink" Target="consultantplus://offline/ref=E47699EEBDC2B49C829642C7B783263193A62C5DAFE21A2E47C3BE01480A6EEB5E57953C45AAC816307148A58474F251F5DBDD0295B73BC0X0v7A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4"/>
  <sheetViews>
    <sheetView tabSelected="1" topLeftCell="A7" workbookViewId="0">
      <selection activeCell="B16" sqref="B16"/>
    </sheetView>
  </sheetViews>
  <sheetFormatPr defaultRowHeight="15" x14ac:dyDescent="0.25"/>
  <cols>
    <col min="1" max="1" width="21.5703125" customWidth="1"/>
    <col min="2" max="2" width="68.85546875" customWidth="1"/>
    <col min="3" max="3" width="23.7109375" customWidth="1"/>
    <col min="4" max="4" width="9.140625" customWidth="1"/>
  </cols>
  <sheetData>
    <row r="1" spans="1:6" ht="15" customHeight="1" x14ac:dyDescent="0.25">
      <c r="A1" s="35"/>
      <c r="B1" s="38"/>
      <c r="C1" s="39" t="s">
        <v>142</v>
      </c>
      <c r="D1" s="35"/>
    </row>
    <row r="2" spans="1:6" ht="37.5" customHeight="1" x14ac:dyDescent="0.25">
      <c r="A2" s="35"/>
      <c r="B2" s="36"/>
      <c r="C2" s="47" t="s">
        <v>143</v>
      </c>
      <c r="D2" s="47"/>
    </row>
    <row r="3" spans="1:6" ht="20.25" customHeight="1" x14ac:dyDescent="0.25">
      <c r="A3" s="35"/>
      <c r="B3" s="38"/>
      <c r="C3" s="38" t="s">
        <v>170</v>
      </c>
      <c r="D3" s="35"/>
    </row>
    <row r="4" spans="1:6" ht="28.5" customHeight="1" x14ac:dyDescent="0.3">
      <c r="A4" s="49" t="s">
        <v>0</v>
      </c>
      <c r="B4" s="49"/>
      <c r="C4" s="49"/>
      <c r="D4" s="35"/>
    </row>
    <row r="5" spans="1:6" ht="22.5" customHeight="1" x14ac:dyDescent="0.3">
      <c r="A5" s="49" t="s">
        <v>158</v>
      </c>
      <c r="B5" s="49"/>
      <c r="C5" s="49"/>
      <c r="D5" s="35"/>
    </row>
    <row r="6" spans="1:6" ht="6" customHeight="1" x14ac:dyDescent="0.3">
      <c r="A6" s="35"/>
      <c r="B6" s="49"/>
      <c r="C6" s="49"/>
      <c r="D6" s="35"/>
    </row>
    <row r="7" spans="1:6" x14ac:dyDescent="0.25">
      <c r="A7" s="35"/>
      <c r="B7" s="37"/>
      <c r="C7" s="45" t="s">
        <v>171</v>
      </c>
      <c r="D7" s="35"/>
    </row>
    <row r="8" spans="1:6" ht="48.75" customHeight="1" x14ac:dyDescent="0.25">
      <c r="A8" s="48" t="s">
        <v>2</v>
      </c>
      <c r="B8" s="48" t="s">
        <v>1</v>
      </c>
      <c r="C8" s="48" t="s">
        <v>3</v>
      </c>
    </row>
    <row r="9" spans="1:6" ht="15.75" hidden="1" customHeight="1" thickBot="1" x14ac:dyDescent="0.3">
      <c r="A9" s="48"/>
      <c r="B9" s="48"/>
      <c r="C9" s="48"/>
    </row>
    <row r="10" spans="1:6" ht="15.75" hidden="1" customHeight="1" thickBot="1" x14ac:dyDescent="0.3">
      <c r="A10" s="48"/>
      <c r="B10" s="2"/>
      <c r="C10" s="2"/>
    </row>
    <row r="11" spans="1:6" ht="20.25" customHeight="1" x14ac:dyDescent="0.25">
      <c r="A11" s="8" t="s">
        <v>4</v>
      </c>
      <c r="B11" s="16" t="s">
        <v>169</v>
      </c>
      <c r="C11" s="26">
        <f>C12+C21+C27+C31+C39+C43+C65+C70+C73+C82+C103</f>
        <v>724346</v>
      </c>
    </row>
    <row r="12" spans="1:6" ht="21" customHeight="1" x14ac:dyDescent="0.25">
      <c r="A12" s="8" t="s">
        <v>6</v>
      </c>
      <c r="B12" s="16" t="s">
        <v>5</v>
      </c>
      <c r="C12" s="27">
        <f>C13</f>
        <v>448292</v>
      </c>
    </row>
    <row r="13" spans="1:6" ht="22.5" customHeight="1" x14ac:dyDescent="0.25">
      <c r="A13" s="7" t="s">
        <v>8</v>
      </c>
      <c r="B13" s="6" t="s">
        <v>7</v>
      </c>
      <c r="C13" s="28">
        <f>C14+C15+C16+C17+C18+C19+C20</f>
        <v>448292</v>
      </c>
    </row>
    <row r="14" spans="1:6" ht="78" customHeight="1" x14ac:dyDescent="0.25">
      <c r="A14" s="7" t="s">
        <v>9</v>
      </c>
      <c r="B14" s="3" t="s">
        <v>172</v>
      </c>
      <c r="C14" s="28">
        <v>385168</v>
      </c>
    </row>
    <row r="15" spans="1:6" ht="68.25" customHeight="1" x14ac:dyDescent="0.25">
      <c r="A15" s="7" t="s">
        <v>10</v>
      </c>
      <c r="B15" s="3" t="s">
        <v>173</v>
      </c>
      <c r="C15" s="28">
        <v>4663</v>
      </c>
      <c r="F15" s="30"/>
    </row>
    <row r="16" spans="1:6" ht="55.5" customHeight="1" x14ac:dyDescent="0.25">
      <c r="A16" s="7" t="s">
        <v>11</v>
      </c>
      <c r="B16" s="3" t="s">
        <v>174</v>
      </c>
      <c r="C16" s="28">
        <v>41106</v>
      </c>
    </row>
    <row r="17" spans="1:6" ht="52.5" customHeight="1" x14ac:dyDescent="0.25">
      <c r="A17" s="7" t="s">
        <v>13</v>
      </c>
      <c r="B17" s="3" t="s">
        <v>12</v>
      </c>
      <c r="C17" s="28">
        <v>316</v>
      </c>
    </row>
    <row r="18" spans="1:6" ht="69" customHeight="1" x14ac:dyDescent="0.25">
      <c r="A18" s="7" t="s">
        <v>175</v>
      </c>
      <c r="B18" s="4" t="s">
        <v>14</v>
      </c>
      <c r="C18" s="28">
        <v>15375</v>
      </c>
    </row>
    <row r="19" spans="1:6" ht="39" customHeight="1" x14ac:dyDescent="0.25">
      <c r="A19" s="7" t="s">
        <v>176</v>
      </c>
      <c r="B19" s="4" t="s">
        <v>144</v>
      </c>
      <c r="C19" s="28">
        <v>1613</v>
      </c>
    </row>
    <row r="20" spans="1:6" ht="42" customHeight="1" x14ac:dyDescent="0.25">
      <c r="A20" s="7" t="s">
        <v>177</v>
      </c>
      <c r="B20" s="4" t="s">
        <v>168</v>
      </c>
      <c r="C20" s="28">
        <v>51</v>
      </c>
    </row>
    <row r="21" spans="1:6" ht="29.25" customHeight="1" x14ac:dyDescent="0.25">
      <c r="A21" s="8" t="s">
        <v>16</v>
      </c>
      <c r="B21" s="5" t="s">
        <v>15</v>
      </c>
      <c r="C21" s="27">
        <f>C22</f>
        <v>28952</v>
      </c>
    </row>
    <row r="22" spans="1:6" ht="30.75" customHeight="1" x14ac:dyDescent="0.25">
      <c r="A22" s="7" t="s">
        <v>18</v>
      </c>
      <c r="B22" s="4" t="s">
        <v>17</v>
      </c>
      <c r="C22" s="28">
        <f>C23+C24+C25+C26</f>
        <v>28952</v>
      </c>
    </row>
    <row r="23" spans="1:6" ht="66.75" customHeight="1" x14ac:dyDescent="0.25">
      <c r="A23" s="19" t="s">
        <v>116</v>
      </c>
      <c r="B23" s="20" t="s">
        <v>117</v>
      </c>
      <c r="C23" s="28">
        <v>15143</v>
      </c>
    </row>
    <row r="24" spans="1:6" ht="78.75" customHeight="1" x14ac:dyDescent="0.25">
      <c r="A24" s="19" t="s">
        <v>118</v>
      </c>
      <c r="B24" s="21" t="s">
        <v>119</v>
      </c>
      <c r="C24" s="28">
        <v>68</v>
      </c>
    </row>
    <row r="25" spans="1:6" ht="77.25" customHeight="1" x14ac:dyDescent="0.25">
      <c r="A25" s="19" t="s">
        <v>120</v>
      </c>
      <c r="B25" s="21" t="s">
        <v>121</v>
      </c>
      <c r="C25" s="28">
        <v>15292</v>
      </c>
    </row>
    <row r="26" spans="1:6" ht="77.25" customHeight="1" x14ac:dyDescent="0.25">
      <c r="A26" s="19" t="s">
        <v>122</v>
      </c>
      <c r="B26" s="22" t="s">
        <v>123</v>
      </c>
      <c r="C26" s="28">
        <v>-1551</v>
      </c>
    </row>
    <row r="27" spans="1:6" ht="21.75" customHeight="1" x14ac:dyDescent="0.25">
      <c r="A27" s="8" t="s">
        <v>20</v>
      </c>
      <c r="B27" s="16" t="s">
        <v>19</v>
      </c>
      <c r="C27" s="43">
        <f>C28+C29+C30</f>
        <v>127114</v>
      </c>
    </row>
    <row r="28" spans="1:6" ht="24.75" customHeight="1" x14ac:dyDescent="0.25">
      <c r="A28" s="7" t="s">
        <v>126</v>
      </c>
      <c r="B28" s="6" t="s">
        <v>21</v>
      </c>
      <c r="C28" s="28">
        <f>98208+8076</f>
        <v>106284</v>
      </c>
      <c r="F28" s="30"/>
    </row>
    <row r="29" spans="1:6" ht="25.5" customHeight="1" x14ac:dyDescent="0.25">
      <c r="A29" s="7" t="s">
        <v>23</v>
      </c>
      <c r="B29" s="9" t="s">
        <v>22</v>
      </c>
      <c r="C29" s="28">
        <v>5364</v>
      </c>
    </row>
    <row r="30" spans="1:6" ht="27" customHeight="1" x14ac:dyDescent="0.25">
      <c r="A30" s="7" t="s">
        <v>125</v>
      </c>
      <c r="B30" s="1" t="s">
        <v>124</v>
      </c>
      <c r="C30" s="28">
        <v>15466</v>
      </c>
    </row>
    <row r="31" spans="1:6" ht="21" customHeight="1" x14ac:dyDescent="0.25">
      <c r="A31" s="8" t="s">
        <v>25</v>
      </c>
      <c r="B31" s="16" t="s">
        <v>24</v>
      </c>
      <c r="C31" s="43">
        <f>C32+C34</f>
        <v>79923</v>
      </c>
    </row>
    <row r="32" spans="1:6" ht="26.25" customHeight="1" x14ac:dyDescent="0.25">
      <c r="A32" s="8" t="s">
        <v>27</v>
      </c>
      <c r="B32" s="16" t="s">
        <v>26</v>
      </c>
      <c r="C32" s="43">
        <f>C33</f>
        <v>30730</v>
      </c>
    </row>
    <row r="33" spans="1:3" ht="31.5" customHeight="1" x14ac:dyDescent="0.25">
      <c r="A33" s="7" t="s">
        <v>29</v>
      </c>
      <c r="B33" s="9" t="s">
        <v>28</v>
      </c>
      <c r="C33" s="28">
        <v>30730</v>
      </c>
    </row>
    <row r="34" spans="1:3" ht="24" customHeight="1" x14ac:dyDescent="0.25">
      <c r="A34" s="8" t="s">
        <v>31</v>
      </c>
      <c r="B34" s="10" t="s">
        <v>30</v>
      </c>
      <c r="C34" s="43">
        <f>C35+C37</f>
        <v>49193</v>
      </c>
    </row>
    <row r="35" spans="1:3" ht="27" customHeight="1" x14ac:dyDescent="0.25">
      <c r="A35" s="7" t="s">
        <v>33</v>
      </c>
      <c r="B35" s="6" t="s">
        <v>32</v>
      </c>
      <c r="C35" s="28">
        <f>C36</f>
        <v>22368</v>
      </c>
    </row>
    <row r="36" spans="1:3" ht="28.5" customHeight="1" x14ac:dyDescent="0.25">
      <c r="A36" s="7" t="s">
        <v>35</v>
      </c>
      <c r="B36" s="6" t="s">
        <v>34</v>
      </c>
      <c r="C36" s="28">
        <v>22368</v>
      </c>
    </row>
    <row r="37" spans="1:3" ht="24" customHeight="1" x14ac:dyDescent="0.25">
      <c r="A37" s="7" t="s">
        <v>37</v>
      </c>
      <c r="B37" s="6" t="s">
        <v>36</v>
      </c>
      <c r="C37" s="28">
        <f>C38</f>
        <v>26825</v>
      </c>
    </row>
    <row r="38" spans="1:3" ht="32.25" customHeight="1" x14ac:dyDescent="0.25">
      <c r="A38" s="7" t="s">
        <v>39</v>
      </c>
      <c r="B38" s="6" t="s">
        <v>38</v>
      </c>
      <c r="C38" s="28">
        <v>26825</v>
      </c>
    </row>
    <row r="39" spans="1:3" ht="21" customHeight="1" x14ac:dyDescent="0.25">
      <c r="A39" s="8" t="s">
        <v>41</v>
      </c>
      <c r="B39" s="16" t="s">
        <v>40</v>
      </c>
      <c r="C39" s="43">
        <f>C40+C41+C42</f>
        <v>23</v>
      </c>
    </row>
    <row r="40" spans="1:3" ht="42" hidden="1" customHeight="1" x14ac:dyDescent="0.25">
      <c r="A40" s="7" t="s">
        <v>43</v>
      </c>
      <c r="B40" s="3" t="s">
        <v>42</v>
      </c>
      <c r="C40" s="31">
        <v>0</v>
      </c>
    </row>
    <row r="41" spans="1:3" ht="55.5" customHeight="1" x14ac:dyDescent="0.25">
      <c r="A41" s="7" t="s">
        <v>45</v>
      </c>
      <c r="B41" s="6" t="s">
        <v>44</v>
      </c>
      <c r="C41" s="31">
        <v>23</v>
      </c>
    </row>
    <row r="42" spans="1:3" ht="30.75" hidden="1" customHeight="1" x14ac:dyDescent="0.25">
      <c r="A42" s="7" t="s">
        <v>47</v>
      </c>
      <c r="B42" s="4" t="s">
        <v>46</v>
      </c>
      <c r="C42" s="31">
        <v>0</v>
      </c>
    </row>
    <row r="43" spans="1:3" ht="39" customHeight="1" x14ac:dyDescent="0.25">
      <c r="A43" s="8" t="s">
        <v>49</v>
      </c>
      <c r="B43" s="16" t="s">
        <v>48</v>
      </c>
      <c r="C43" s="43">
        <f>C44+C46+C48+C53+C57+C55+C63+C61</f>
        <v>25502</v>
      </c>
    </row>
    <row r="44" spans="1:3" ht="42.75" customHeight="1" x14ac:dyDescent="0.25">
      <c r="A44" s="7" t="s">
        <v>51</v>
      </c>
      <c r="B44" s="6" t="s">
        <v>50</v>
      </c>
      <c r="C44" s="28">
        <f>C45</f>
        <v>20100</v>
      </c>
    </row>
    <row r="45" spans="1:3" ht="59.25" customHeight="1" x14ac:dyDescent="0.25">
      <c r="A45" s="7" t="s">
        <v>53</v>
      </c>
      <c r="B45" s="6" t="s">
        <v>52</v>
      </c>
      <c r="C45" s="28">
        <v>20100</v>
      </c>
    </row>
    <row r="46" spans="1:3" ht="51.75" customHeight="1" x14ac:dyDescent="0.25">
      <c r="A46" s="7" t="s">
        <v>55</v>
      </c>
      <c r="B46" s="3" t="s">
        <v>54</v>
      </c>
      <c r="C46" s="28">
        <f>C47</f>
        <v>3150</v>
      </c>
    </row>
    <row r="47" spans="1:3" ht="57" customHeight="1" x14ac:dyDescent="0.25">
      <c r="A47" s="7" t="s">
        <v>57</v>
      </c>
      <c r="B47" s="3" t="s">
        <v>56</v>
      </c>
      <c r="C47" s="28">
        <v>3150</v>
      </c>
    </row>
    <row r="48" spans="1:3" ht="2.25" hidden="1" customHeight="1" x14ac:dyDescent="0.25">
      <c r="A48" s="7" t="s">
        <v>59</v>
      </c>
      <c r="B48" s="3" t="s">
        <v>58</v>
      </c>
      <c r="C48" s="28">
        <f>C49</f>
        <v>0</v>
      </c>
    </row>
    <row r="49" spans="1:3" ht="58.5" hidden="1" customHeight="1" x14ac:dyDescent="0.25">
      <c r="A49" s="34" t="s">
        <v>137</v>
      </c>
      <c r="B49" s="1" t="s">
        <v>136</v>
      </c>
      <c r="C49" s="28"/>
    </row>
    <row r="50" spans="1:3" ht="34.5" hidden="1" customHeight="1" x14ac:dyDescent="0.25">
      <c r="A50" s="7" t="s">
        <v>61</v>
      </c>
      <c r="B50" s="3" t="s">
        <v>60</v>
      </c>
      <c r="C50" s="28">
        <f>C51</f>
        <v>0</v>
      </c>
    </row>
    <row r="51" spans="1:3" ht="36" hidden="1" customHeight="1" x14ac:dyDescent="0.25">
      <c r="A51" s="7" t="s">
        <v>63</v>
      </c>
      <c r="B51" s="3" t="s">
        <v>62</v>
      </c>
      <c r="C51" s="28"/>
    </row>
    <row r="52" spans="1:3" ht="78" hidden="1" customHeight="1" x14ac:dyDescent="0.25">
      <c r="A52" s="29" t="s">
        <v>127</v>
      </c>
      <c r="B52" s="23" t="s">
        <v>128</v>
      </c>
      <c r="C52" s="28">
        <v>0</v>
      </c>
    </row>
    <row r="53" spans="1:3" ht="30" customHeight="1" x14ac:dyDescent="0.25">
      <c r="A53" s="13" t="s">
        <v>61</v>
      </c>
      <c r="B53" s="3" t="s">
        <v>60</v>
      </c>
      <c r="C53" s="31">
        <f>C54</f>
        <v>1595</v>
      </c>
    </row>
    <row r="54" spans="1:3" ht="32.25" customHeight="1" x14ac:dyDescent="0.25">
      <c r="A54" s="13" t="s">
        <v>63</v>
      </c>
      <c r="B54" s="3" t="s">
        <v>62</v>
      </c>
      <c r="C54" s="31">
        <f>1433+162</f>
        <v>1595</v>
      </c>
    </row>
    <row r="55" spans="1:3" ht="32.25" customHeight="1" x14ac:dyDescent="0.25">
      <c r="A55" s="13" t="s">
        <v>160</v>
      </c>
      <c r="B55" s="3" t="s">
        <v>159</v>
      </c>
      <c r="C55" s="31">
        <f>C56</f>
        <v>20</v>
      </c>
    </row>
    <row r="56" spans="1:3" ht="78.75" customHeight="1" x14ac:dyDescent="0.25">
      <c r="A56" s="13" t="s">
        <v>127</v>
      </c>
      <c r="B56" s="42" t="s">
        <v>128</v>
      </c>
      <c r="C56" s="31">
        <v>20</v>
      </c>
    </row>
    <row r="57" spans="1:3" ht="57.75" hidden="1" customHeight="1" x14ac:dyDescent="0.25">
      <c r="A57" s="7" t="s">
        <v>65</v>
      </c>
      <c r="B57" s="6" t="s">
        <v>64</v>
      </c>
      <c r="C57" s="31">
        <v>0</v>
      </c>
    </row>
    <row r="58" spans="1:3" ht="54" hidden="1" customHeight="1" x14ac:dyDescent="0.25">
      <c r="A58" s="7" t="s">
        <v>67</v>
      </c>
      <c r="B58" s="3" t="s">
        <v>66</v>
      </c>
      <c r="C58" s="28">
        <v>0</v>
      </c>
    </row>
    <row r="59" spans="1:3" ht="80.25" hidden="1" customHeight="1" x14ac:dyDescent="0.25">
      <c r="A59" s="7" t="s">
        <v>69</v>
      </c>
      <c r="B59" s="6" t="s">
        <v>68</v>
      </c>
      <c r="C59" s="28"/>
    </row>
    <row r="60" spans="1:3" ht="85.5" hidden="1" customHeight="1" x14ac:dyDescent="0.25">
      <c r="A60" s="25" t="s">
        <v>71</v>
      </c>
      <c r="B60" s="6" t="s">
        <v>70</v>
      </c>
      <c r="C60" s="31"/>
    </row>
    <row r="61" spans="1:3" ht="51" customHeight="1" x14ac:dyDescent="0.25">
      <c r="A61" s="13" t="s">
        <v>65</v>
      </c>
      <c r="B61" s="6" t="s">
        <v>64</v>
      </c>
      <c r="C61" s="31">
        <f>C62</f>
        <v>482</v>
      </c>
    </row>
    <row r="62" spans="1:3" ht="53.25" customHeight="1" x14ac:dyDescent="0.25">
      <c r="A62" s="13" t="s">
        <v>67</v>
      </c>
      <c r="B62" s="6" t="s">
        <v>66</v>
      </c>
      <c r="C62" s="31">
        <v>482</v>
      </c>
    </row>
    <row r="63" spans="1:3" ht="65.25" customHeight="1" x14ac:dyDescent="0.25">
      <c r="A63" s="13" t="s">
        <v>69</v>
      </c>
      <c r="B63" s="6" t="s">
        <v>68</v>
      </c>
      <c r="C63" s="31">
        <f>C64</f>
        <v>155</v>
      </c>
    </row>
    <row r="64" spans="1:3" ht="67.5" customHeight="1" x14ac:dyDescent="0.25">
      <c r="A64" s="13" t="s">
        <v>71</v>
      </c>
      <c r="B64" s="6" t="s">
        <v>70</v>
      </c>
      <c r="C64" s="31">
        <v>155</v>
      </c>
    </row>
    <row r="65" spans="1:3" ht="27" customHeight="1" x14ac:dyDescent="0.25">
      <c r="A65" s="8" t="s">
        <v>73</v>
      </c>
      <c r="B65" s="16" t="s">
        <v>72</v>
      </c>
      <c r="C65" s="43">
        <f>C66+C67+C68+C69</f>
        <v>395</v>
      </c>
    </row>
    <row r="66" spans="1:3" ht="26.25" customHeight="1" x14ac:dyDescent="0.25">
      <c r="A66" s="13" t="s">
        <v>145</v>
      </c>
      <c r="B66" s="6" t="s">
        <v>108</v>
      </c>
      <c r="C66" s="31">
        <v>280</v>
      </c>
    </row>
    <row r="67" spans="1:3" ht="19.5" customHeight="1" x14ac:dyDescent="0.25">
      <c r="A67" s="13" t="s">
        <v>146</v>
      </c>
      <c r="B67" s="14" t="s">
        <v>109</v>
      </c>
      <c r="C67" s="31">
        <v>10</v>
      </c>
    </row>
    <row r="68" spans="1:3" ht="17.25" customHeight="1" x14ac:dyDescent="0.25">
      <c r="A68" s="13" t="s">
        <v>147</v>
      </c>
      <c r="B68" s="15" t="s">
        <v>111</v>
      </c>
      <c r="C68" s="31">
        <v>105</v>
      </c>
    </row>
    <row r="69" spans="1:3" ht="1.5" hidden="1" customHeight="1" x14ac:dyDescent="0.25">
      <c r="A69" s="13" t="s">
        <v>110</v>
      </c>
      <c r="B69" s="11" t="s">
        <v>112</v>
      </c>
      <c r="C69" s="31">
        <v>0</v>
      </c>
    </row>
    <row r="70" spans="1:3" ht="30" hidden="1" customHeight="1" x14ac:dyDescent="0.25">
      <c r="A70" s="8" t="s">
        <v>75</v>
      </c>
      <c r="B70" s="17" t="s">
        <v>74</v>
      </c>
      <c r="C70" s="43">
        <f>C71+C72</f>
        <v>0</v>
      </c>
    </row>
    <row r="71" spans="1:3" ht="28.5" hidden="1" customHeight="1" x14ac:dyDescent="0.25">
      <c r="A71" s="24" t="s">
        <v>113</v>
      </c>
      <c r="B71" s="18" t="s">
        <v>114</v>
      </c>
      <c r="C71" s="44">
        <v>0</v>
      </c>
    </row>
    <row r="72" spans="1:3" ht="28.5" hidden="1" customHeight="1" x14ac:dyDescent="0.25">
      <c r="A72" s="12" t="s">
        <v>133</v>
      </c>
      <c r="B72" s="18" t="s">
        <v>115</v>
      </c>
      <c r="C72" s="44"/>
    </row>
    <row r="73" spans="1:3" ht="30" customHeight="1" x14ac:dyDescent="0.25">
      <c r="A73" s="8" t="s">
        <v>77</v>
      </c>
      <c r="B73" s="46" t="s">
        <v>76</v>
      </c>
      <c r="C73" s="43">
        <f>C77+C78+C81</f>
        <v>10150</v>
      </c>
    </row>
    <row r="74" spans="1:3" ht="57" hidden="1" customHeight="1" x14ac:dyDescent="0.25">
      <c r="A74" s="13" t="s">
        <v>135</v>
      </c>
      <c r="B74" s="1" t="s">
        <v>134</v>
      </c>
      <c r="C74" s="43">
        <f>C75+C76</f>
        <v>0</v>
      </c>
    </row>
    <row r="75" spans="1:3" ht="67.5" hidden="1" customHeight="1" x14ac:dyDescent="0.25">
      <c r="A75" s="13" t="s">
        <v>129</v>
      </c>
      <c r="B75" s="3" t="s">
        <v>130</v>
      </c>
      <c r="C75" s="43"/>
    </row>
    <row r="76" spans="1:3" ht="70.5" hidden="1" customHeight="1" x14ac:dyDescent="0.25">
      <c r="A76" s="7" t="s">
        <v>131</v>
      </c>
      <c r="B76" s="3" t="s">
        <v>132</v>
      </c>
      <c r="C76" s="43"/>
    </row>
    <row r="77" spans="1:3" ht="66" hidden="1" customHeight="1" x14ac:dyDescent="0.25">
      <c r="A77" s="7" t="s">
        <v>129</v>
      </c>
      <c r="B77" s="1" t="s">
        <v>130</v>
      </c>
      <c r="C77" s="31">
        <v>0</v>
      </c>
    </row>
    <row r="78" spans="1:3" ht="30.75" customHeight="1" x14ac:dyDescent="0.25">
      <c r="A78" s="7" t="s">
        <v>79</v>
      </c>
      <c r="B78" s="6" t="s">
        <v>78</v>
      </c>
      <c r="C78" s="31">
        <v>10150</v>
      </c>
    </row>
    <row r="79" spans="1:3" ht="60" hidden="1" customHeight="1" x14ac:dyDescent="0.25">
      <c r="A79" s="25" t="s">
        <v>81</v>
      </c>
      <c r="B79" s="3" t="s">
        <v>80</v>
      </c>
      <c r="C79" s="31">
        <f>C80</f>
        <v>0</v>
      </c>
    </row>
    <row r="80" spans="1:3" ht="60.75" hidden="1" customHeight="1" x14ac:dyDescent="0.25">
      <c r="A80" s="25" t="s">
        <v>83</v>
      </c>
      <c r="B80" s="3" t="s">
        <v>82</v>
      </c>
      <c r="C80" s="31"/>
    </row>
    <row r="81" spans="1:3" ht="43.5" hidden="1" customHeight="1" x14ac:dyDescent="0.25">
      <c r="A81" s="7" t="s">
        <v>156</v>
      </c>
      <c r="B81" s="1" t="s">
        <v>157</v>
      </c>
      <c r="C81" s="31">
        <v>0</v>
      </c>
    </row>
    <row r="82" spans="1:3" ht="27" customHeight="1" x14ac:dyDescent="0.25">
      <c r="A82" s="8" t="s">
        <v>85</v>
      </c>
      <c r="B82" s="33" t="s">
        <v>84</v>
      </c>
      <c r="C82" s="43">
        <f>C83+C84+C85+C86+C88+C89+C90++C91+C92+C94+C95+C96+C97+C98+C99+C100+C101+C102</f>
        <v>3995</v>
      </c>
    </row>
    <row r="83" spans="1:3" ht="53.25" customHeight="1" x14ac:dyDescent="0.25">
      <c r="A83" s="7" t="s">
        <v>148</v>
      </c>
      <c r="B83" s="40" t="s">
        <v>149</v>
      </c>
      <c r="C83" s="28">
        <v>34</v>
      </c>
    </row>
    <row r="84" spans="1:3" ht="70.5" customHeight="1" x14ac:dyDescent="0.25">
      <c r="A84" s="7" t="s">
        <v>87</v>
      </c>
      <c r="B84" s="3" t="s">
        <v>86</v>
      </c>
      <c r="C84" s="28">
        <v>219</v>
      </c>
    </row>
    <row r="85" spans="1:3" ht="55.5" customHeight="1" x14ac:dyDescent="0.25">
      <c r="A85" s="7" t="s">
        <v>150</v>
      </c>
      <c r="B85" s="40" t="s">
        <v>151</v>
      </c>
      <c r="C85" s="28">
        <v>7</v>
      </c>
    </row>
    <row r="86" spans="1:3" ht="65.25" customHeight="1" x14ac:dyDescent="0.25">
      <c r="A86" s="7" t="s">
        <v>89</v>
      </c>
      <c r="B86" s="3" t="s">
        <v>88</v>
      </c>
      <c r="C86" s="28">
        <v>78</v>
      </c>
    </row>
    <row r="87" spans="1:3" ht="64.5" hidden="1" customHeight="1" x14ac:dyDescent="0.25">
      <c r="A87" s="7" t="s">
        <v>91</v>
      </c>
      <c r="B87" s="3" t="s">
        <v>90</v>
      </c>
      <c r="C87" s="28"/>
    </row>
    <row r="88" spans="1:3" ht="53.25" customHeight="1" x14ac:dyDescent="0.25">
      <c r="A88" s="7" t="s">
        <v>91</v>
      </c>
      <c r="B88" s="6" t="s">
        <v>164</v>
      </c>
      <c r="C88" s="28">
        <v>25</v>
      </c>
    </row>
    <row r="89" spans="1:3" ht="54" customHeight="1" x14ac:dyDescent="0.25">
      <c r="A89" s="13" t="s">
        <v>154</v>
      </c>
      <c r="B89" s="41" t="s">
        <v>155</v>
      </c>
      <c r="C89" s="28">
        <v>2</v>
      </c>
    </row>
    <row r="90" spans="1:3" ht="51.75" customHeight="1" x14ac:dyDescent="0.25">
      <c r="A90" s="7" t="s">
        <v>152</v>
      </c>
      <c r="B90" s="3" t="s">
        <v>153</v>
      </c>
      <c r="C90" s="28">
        <v>2</v>
      </c>
    </row>
    <row r="91" spans="1:3" ht="65.25" customHeight="1" x14ac:dyDescent="0.25">
      <c r="A91" s="7" t="s">
        <v>93</v>
      </c>
      <c r="B91" s="3" t="s">
        <v>92</v>
      </c>
      <c r="C91" s="28">
        <v>123</v>
      </c>
    </row>
    <row r="92" spans="1:3" ht="78.75" customHeight="1" x14ac:dyDescent="0.25">
      <c r="A92" s="7" t="s">
        <v>95</v>
      </c>
      <c r="B92" s="3" t="s">
        <v>94</v>
      </c>
      <c r="C92" s="28">
        <v>28</v>
      </c>
    </row>
    <row r="93" spans="1:3" ht="55.5" hidden="1" customHeight="1" x14ac:dyDescent="0.25">
      <c r="A93" s="7" t="s">
        <v>97</v>
      </c>
      <c r="B93" s="3" t="s">
        <v>96</v>
      </c>
      <c r="C93" s="28"/>
    </row>
    <row r="94" spans="1:3" ht="92.25" customHeight="1" x14ac:dyDescent="0.25">
      <c r="A94" s="7" t="s">
        <v>163</v>
      </c>
      <c r="B94" s="3" t="s">
        <v>165</v>
      </c>
      <c r="C94" s="28">
        <v>20</v>
      </c>
    </row>
    <row r="95" spans="1:3" ht="66" customHeight="1" x14ac:dyDescent="0.25">
      <c r="A95" s="7" t="s">
        <v>161</v>
      </c>
      <c r="B95" s="3" t="s">
        <v>166</v>
      </c>
      <c r="C95" s="28">
        <v>7</v>
      </c>
    </row>
    <row r="96" spans="1:3" ht="55.5" customHeight="1" x14ac:dyDescent="0.25">
      <c r="A96" s="7" t="s">
        <v>97</v>
      </c>
      <c r="B96" s="3" t="s">
        <v>96</v>
      </c>
      <c r="C96" s="28">
        <v>35</v>
      </c>
    </row>
    <row r="97" spans="1:3" ht="52.5" customHeight="1" x14ac:dyDescent="0.25">
      <c r="A97" s="7" t="s">
        <v>99</v>
      </c>
      <c r="B97" s="3" t="s">
        <v>98</v>
      </c>
      <c r="C97" s="28">
        <v>147</v>
      </c>
    </row>
    <row r="98" spans="1:3" ht="65.25" customHeight="1" x14ac:dyDescent="0.25">
      <c r="A98" s="7" t="s">
        <v>101</v>
      </c>
      <c r="B98" s="3" t="s">
        <v>100</v>
      </c>
      <c r="C98" s="31">
        <v>1233</v>
      </c>
    </row>
    <row r="99" spans="1:3" ht="42.75" customHeight="1" x14ac:dyDescent="0.25">
      <c r="A99" s="7" t="s">
        <v>162</v>
      </c>
      <c r="B99" s="6" t="s">
        <v>167</v>
      </c>
      <c r="C99" s="31">
        <v>10</v>
      </c>
    </row>
    <row r="100" spans="1:3" ht="44.25" customHeight="1" x14ac:dyDescent="0.25">
      <c r="A100" s="7" t="s">
        <v>103</v>
      </c>
      <c r="B100" s="3" t="s">
        <v>102</v>
      </c>
      <c r="C100" s="28">
        <v>185</v>
      </c>
    </row>
    <row r="101" spans="1:3" ht="57.75" customHeight="1" x14ac:dyDescent="0.25">
      <c r="A101" s="7" t="s">
        <v>105</v>
      </c>
      <c r="B101" s="3" t="s">
        <v>104</v>
      </c>
      <c r="C101" s="28">
        <v>1650</v>
      </c>
    </row>
    <row r="102" spans="1:3" ht="69" customHeight="1" x14ac:dyDescent="0.25">
      <c r="A102" s="7" t="s">
        <v>107</v>
      </c>
      <c r="B102" s="3" t="s">
        <v>106</v>
      </c>
      <c r="C102" s="28">
        <v>190</v>
      </c>
    </row>
    <row r="103" spans="1:3" ht="18.75" hidden="1" customHeight="1" x14ac:dyDescent="0.25">
      <c r="A103" s="13" t="s">
        <v>138</v>
      </c>
      <c r="B103" s="32" t="s">
        <v>139</v>
      </c>
      <c r="C103" s="34">
        <f>C104</f>
        <v>0</v>
      </c>
    </row>
    <row r="104" spans="1:3" ht="20.25" hidden="1" customHeight="1" x14ac:dyDescent="0.25">
      <c r="A104" s="13" t="s">
        <v>140</v>
      </c>
      <c r="B104" s="14" t="s">
        <v>141</v>
      </c>
      <c r="C104" s="13"/>
    </row>
  </sheetData>
  <mergeCells count="6">
    <mergeCell ref="B8:B9"/>
    <mergeCell ref="C8:C9"/>
    <mergeCell ref="A8:A10"/>
    <mergeCell ref="B6:C6"/>
    <mergeCell ref="A4:C4"/>
    <mergeCell ref="A5:C5"/>
  </mergeCells>
  <hyperlinks>
    <hyperlink ref="B83" r:id="rId1" display="consultantplus://offline/ref=E47699EEBDC2B49C829642C7B783263193A62C5DAFE21A2E47C3BE01480A6EEB5E57953C45AAC816307148A58474F251F5DBDD0295B73BC0X0v7A" xr:uid="{00000000-0004-0000-0000-000000000000}"/>
    <hyperlink ref="B85" r:id="rId2" display="consultantplus://offline/ref=E47699EEBDC2B49C829642C7B783263193A62C5DAFE21A2E47C3BE01480A6EEB5E57953C45AACA16327148A58474F251F5DBDD0295B73BC0X0v7A" xr:uid="{00000000-0004-0000-0000-000001000000}"/>
    <hyperlink ref="B89" r:id="rId3" display="consultantplus://offline/ref=E47699EEBDC2B49C829642C7B783263193A62C5DAFE21A2E47C3BE01480A6EEB5E57953C45AAC010317148A58474F251F5DBDD0295B73BC0X0v7A" xr:uid="{00000000-0004-0000-0000-000002000000}"/>
  </hyperlinks>
  <pageMargins left="1.1811023622047245" right="0.59055118110236227" top="0.78740157480314965" bottom="0.78740157480314965" header="0.31496062992125984" footer="0.31496062992125984"/>
  <pageSetup paperSize="9" scale="66" fitToWidth="0" fitToHeight="3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2024-11-14T01:47:00Z</dcterms:modified>
</cp:coreProperties>
</file>